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6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<sst xmlns="http://schemas.openxmlformats.org/spreadsheetml/2006/main" count="29" uniqueCount="22">
  <si>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Dial</t>
  </si>
  <si>
    <t>Volt</t>
  </si>
  <si>
    <t>CPM</t>
  </si>
  <si>
    <t>CPM/10</t>
  </si>
  <si>
    <t>Ricerca dei parametri di utilizzo di una sonda scintillatrice Ludlum 44-3 modificata da 2π a 4π</t>
  </si>
  <si>
    <t>Taratura del Dial HT dello Scaler</t>
  </si>
  <si>
    <t>Scaler Eberline MS-2</t>
  </si>
  <si>
    <t>Sonda Ludlum 44-3</t>
  </si>
  <si>
    <t>Rivelatore NaI 4π</t>
  </si>
  <si>
    <t>Costruzione della curva del Plateau</t>
  </si>
  <si>
    <t>di Dial HT,  pari a Volt:</t>
  </si>
  <si>
    <t xml:space="preserve">In queste condizioni, il "Fondo", del valore di </t>
  </si>
  <si>
    <t>mR/h</t>
  </si>
  <si>
    <t>fa segnare CPM:</t>
  </si>
  <si>
    <t xml:space="preserve">la sorgente da </t>
  </si>
  <si>
    <t>Si assume un valore di HT pari al 50% del Plateau:</t>
  </si>
  <si>
    <t>Il Plateau si estende quindi dal Dial 2,50 al Dial 3,0</t>
  </si>
  <si>
    <t>pari ad una sensibilità di:</t>
  </si>
  <si>
    <t>Si conclude che la sensibilità della sonda scintillatrice è di</t>
  </si>
  <si>
    <t>110.000</t>
  </si>
  <si>
    <t>CPM/mR/h</t>
  </si>
  <si>
    <t>Sorgente Gamma da 0,257 mR/h posta a 10 cm.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</si>
</sst>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2"/>
      <color indexed="10"/>
      <name val="Arial"/>
      <family val="2"/>
    </font>
    <font>
      <sz val="11.75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9275"/>
          <c:w val="0.9645"/>
          <c:h val="0.8495"/>
        </c:manualLayout>
      </c:layout>
      <c:lineChart>
        <c:grouping val="standard"/>
        <c:varyColors val="0"/>
        <c:ser>
          <c:idx val="2"/>
          <c:order val="0"/>
          <c:tx>
            <c:v>Conversione Dial - Volt HT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Foglio1!$A$26:$A$44</c:f>
              <c:numCache>
                <c:ptCount val="1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</c:numCache>
            </c:numRef>
          </c:cat>
          <c:val>
            <c:numRef>
              <c:f>Foglio1!$C$26:$C$44</c:f>
              <c:numCache>
                <c:ptCount val="19"/>
                <c:pt idx="0">
                  <c:v>1.9999999999997726</c:v>
                </c:pt>
                <c:pt idx="1">
                  <c:v>66.33636363636342</c:v>
                </c:pt>
                <c:pt idx="2">
                  <c:v>130.67272727272706</c:v>
                </c:pt>
                <c:pt idx="3">
                  <c:v>195.0090909090907</c:v>
                </c:pt>
                <c:pt idx="4">
                  <c:v>259.34545454545434</c:v>
                </c:pt>
                <c:pt idx="5">
                  <c:v>323.681818181818</c:v>
                </c:pt>
                <c:pt idx="6">
                  <c:v>388.01818181818163</c:v>
                </c:pt>
                <c:pt idx="7">
                  <c:v>452.35454545454525</c:v>
                </c:pt>
                <c:pt idx="8">
                  <c:v>516.6909090909089</c:v>
                </c:pt>
                <c:pt idx="9">
                  <c:v>581.0272727272726</c:v>
                </c:pt>
                <c:pt idx="10">
                  <c:v>645.3636363636363</c:v>
                </c:pt>
                <c:pt idx="11">
                  <c:v>709.6999999999998</c:v>
                </c:pt>
                <c:pt idx="12">
                  <c:v>774.0363636363635</c:v>
                </c:pt>
                <c:pt idx="13">
                  <c:v>838.3727272727272</c:v>
                </c:pt>
                <c:pt idx="14">
                  <c:v>902.7090909090907</c:v>
                </c:pt>
                <c:pt idx="15">
                  <c:v>967.0454545454544</c:v>
                </c:pt>
                <c:pt idx="16">
                  <c:v>1031.381818181818</c:v>
                </c:pt>
                <c:pt idx="17">
                  <c:v>1095.7181818181816</c:v>
                </c:pt>
                <c:pt idx="18">
                  <c:v>1160.0545454545454</c:v>
                </c:pt>
              </c:numCache>
            </c:numRef>
          </c:val>
          <c:smooth val="0"/>
        </c:ser>
        <c:ser>
          <c:idx val="5"/>
          <c:order val="1"/>
          <c:tx>
            <c:v>CPM  /10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Foglio1!$A$26:$A$44</c:f>
              <c:numCache>
                <c:ptCount val="1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</c:numCache>
            </c:numRef>
          </c:cat>
          <c:val>
            <c:numRef>
              <c:f>Foglio1!$F$26:$F$40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3.3</c:v>
                </c:pt>
                <c:pt idx="9">
                  <c:v>45.5</c:v>
                </c:pt>
                <c:pt idx="10">
                  <c:v>187.7</c:v>
                </c:pt>
                <c:pt idx="11">
                  <c:v>525.6</c:v>
                </c:pt>
                <c:pt idx="12">
                  <c:v>920.5</c:v>
                </c:pt>
                <c:pt idx="13">
                  <c:v>1041</c:v>
                </c:pt>
                <c:pt idx="14">
                  <c:v>1191.6</c:v>
                </c:pt>
              </c:numCache>
            </c:numRef>
          </c:val>
          <c:smooth val="0"/>
        </c:ser>
        <c:marker val="1"/>
        <c:axId val="34587533"/>
        <c:axId val="42852342"/>
      </c:lineChart>
      <c:catAx>
        <c:axId val="345875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852342"/>
        <c:crosses val="autoZero"/>
        <c:auto val="1"/>
        <c:lblOffset val="100"/>
        <c:noMultiLvlLbl val="0"/>
      </c:catAx>
      <c:valAx>
        <c:axId val="42852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8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"/>
          <c:y val="0.9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Conversione Dial - Volt HT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Foglio1!$C$10:$C$20</c:f>
              <c:numCache>
                <c:ptCount val="11"/>
                <c:pt idx="0">
                  <c:v>0</c:v>
                </c:pt>
                <c:pt idx="1">
                  <c:v>269</c:v>
                </c:pt>
                <c:pt idx="2">
                  <c:v>526</c:v>
                </c:pt>
                <c:pt idx="3">
                  <c:v>778</c:v>
                </c:pt>
                <c:pt idx="4">
                  <c:v>1027</c:v>
                </c:pt>
                <c:pt idx="5">
                  <c:v>1281</c:v>
                </c:pt>
                <c:pt idx="6">
                  <c:v>1535</c:v>
                </c:pt>
                <c:pt idx="7">
                  <c:v>1790</c:v>
                </c:pt>
                <c:pt idx="8">
                  <c:v>2050</c:v>
                </c:pt>
                <c:pt idx="9">
                  <c:v>2320</c:v>
                </c:pt>
                <c:pt idx="10">
                  <c:v>2600</c:v>
                </c:pt>
              </c:numCache>
            </c:numRef>
          </c:val>
          <c:smooth val="0"/>
        </c:ser>
        <c:marker val="1"/>
        <c:axId val="50126759"/>
        <c:axId val="48487648"/>
      </c:lineChart>
      <c:catAx>
        <c:axId val="501267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487648"/>
        <c:crosses val="autoZero"/>
        <c:auto val="1"/>
        <c:lblOffset val="100"/>
        <c:noMultiLvlLbl val="0"/>
      </c:catAx>
      <c:valAx>
        <c:axId val="48487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26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24</xdr:row>
      <xdr:rowOff>9525</xdr:rowOff>
    </xdr:from>
    <xdr:to>
      <xdr:col>15</xdr:col>
      <xdr:colOff>561975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676650" y="4676775"/>
        <a:ext cx="5476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6</xdr:row>
      <xdr:rowOff>133350</xdr:rowOff>
    </xdr:from>
    <xdr:to>
      <xdr:col>15</xdr:col>
      <xdr:colOff>590550</xdr:colOff>
      <xdr:row>23</xdr:row>
      <xdr:rowOff>104775</xdr:rowOff>
    </xdr:to>
    <xdr:graphicFrame>
      <xdr:nvGraphicFramePr>
        <xdr:cNvPr id="2" name="Chart 3"/>
        <xdr:cNvGraphicFramePr/>
      </xdr:nvGraphicFramePr>
      <xdr:xfrm>
        <a:off x="3686175" y="1676400"/>
        <a:ext cx="54959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"/>
    </sheetView>
  </sheetViews>
  <sheetFormatPr defaultColWidth="9.140625" defaultRowHeight="12.75"/>
  <cols>
    <col min="1" max="4" width="6.8515625" style="0" customWidth="1"/>
    <col min="15" max="15" width="10.00390625" style="0" bestFit="1" customWidth="1"/>
  </cols>
  <sheetData>
    <row r="1" ht="20.25">
      <c r="B1" s="4" t="s">
        <v>4</v>
      </c>
    </row>
    <row r="2" ht="20.25">
      <c r="B2" s="4"/>
    </row>
    <row r="3" spans="4:13" ht="20.25">
      <c r="D3" s="4" t="s">
        <v>6</v>
      </c>
      <c r="I3" s="4" t="s">
        <v>7</v>
      </c>
      <c r="M3" s="4" t="s">
        <v>8</v>
      </c>
    </row>
    <row r="4" spans="4:13" ht="20.25">
      <c r="D4" s="4"/>
      <c r="I4" s="4"/>
      <c r="M4" s="4"/>
    </row>
    <row r="5" spans="4:13" ht="20.25">
      <c r="D5" s="4"/>
      <c r="E5" s="26" t="s">
        <v>21</v>
      </c>
      <c r="I5" s="4"/>
      <c r="M5" s="4"/>
    </row>
    <row r="6" spans="4:13" ht="20.25">
      <c r="D6" s="4"/>
      <c r="I6" s="4"/>
      <c r="M6" s="4"/>
    </row>
    <row r="7" ht="20.25">
      <c r="B7" s="4"/>
    </row>
    <row r="8" ht="16.5" thickBot="1">
      <c r="A8" s="6" t="s">
        <v>5</v>
      </c>
    </row>
    <row r="9" spans="1:5" ht="13.5" thickBot="1">
      <c r="A9" s="13" t="s">
        <v>0</v>
      </c>
      <c r="B9" s="14"/>
      <c r="C9" s="15" t="s">
        <v>1</v>
      </c>
      <c r="D9" s="3"/>
      <c r="E9" s="3"/>
    </row>
    <row r="10" spans="1:3" ht="12.75">
      <c r="A10" s="7">
        <v>0</v>
      </c>
      <c r="B10" s="8"/>
      <c r="C10" s="9">
        <f>+B10*125</f>
        <v>0</v>
      </c>
    </row>
    <row r="11" spans="1:3" ht="12.75">
      <c r="A11" s="7">
        <v>1</v>
      </c>
      <c r="B11" s="8"/>
      <c r="C11" s="9">
        <v>269</v>
      </c>
    </row>
    <row r="12" spans="1:3" ht="12.75">
      <c r="A12" s="7">
        <v>2</v>
      </c>
      <c r="B12" s="8"/>
      <c r="C12" s="9">
        <v>526</v>
      </c>
    </row>
    <row r="13" spans="1:3" ht="12.75">
      <c r="A13" s="7">
        <v>3</v>
      </c>
      <c r="B13" s="8"/>
      <c r="C13" s="9">
        <v>778</v>
      </c>
    </row>
    <row r="14" spans="1:3" ht="12.75">
      <c r="A14" s="7">
        <v>4</v>
      </c>
      <c r="B14" s="8"/>
      <c r="C14" s="9">
        <v>1027</v>
      </c>
    </row>
    <row r="15" spans="1:3" ht="12.75">
      <c r="A15" s="7">
        <v>5</v>
      </c>
      <c r="B15" s="8"/>
      <c r="C15" s="9">
        <v>1281</v>
      </c>
    </row>
    <row r="16" spans="1:3" ht="12.75">
      <c r="A16" s="7">
        <v>6</v>
      </c>
      <c r="B16" s="8"/>
      <c r="C16" s="9">
        <v>1535</v>
      </c>
    </row>
    <row r="17" spans="1:3" ht="12.75">
      <c r="A17" s="7">
        <v>7</v>
      </c>
      <c r="B17" s="8"/>
      <c r="C17" s="9">
        <v>1790</v>
      </c>
    </row>
    <row r="18" spans="1:3" ht="12.75">
      <c r="A18" s="7">
        <v>8</v>
      </c>
      <c r="B18" s="8"/>
      <c r="C18" s="9">
        <v>2050</v>
      </c>
    </row>
    <row r="19" spans="1:3" ht="12.75">
      <c r="A19" s="7">
        <v>9</v>
      </c>
      <c r="B19" s="8"/>
      <c r="C19" s="9">
        <v>2320</v>
      </c>
    </row>
    <row r="20" spans="1:3" ht="13.5" thickBot="1">
      <c r="A20" s="10">
        <v>10</v>
      </c>
      <c r="B20" s="11"/>
      <c r="C20" s="12">
        <v>2600</v>
      </c>
    </row>
    <row r="21" spans="2:3" ht="12.75">
      <c r="B21" s="1"/>
      <c r="C21" s="2"/>
    </row>
    <row r="22" spans="2:3" ht="12.75">
      <c r="B22" s="1"/>
      <c r="C22" s="2"/>
    </row>
    <row r="23" spans="2:3" ht="12.75">
      <c r="B23" s="1"/>
      <c r="C23" s="2"/>
    </row>
    <row r="24" ht="16.5" thickBot="1">
      <c r="A24" s="6" t="s">
        <v>9</v>
      </c>
    </row>
    <row r="25" spans="1:6" ht="13.5" thickBot="1">
      <c r="A25" s="13" t="s">
        <v>0</v>
      </c>
      <c r="B25" s="14"/>
      <c r="C25" s="14" t="s">
        <v>1</v>
      </c>
      <c r="D25" s="14"/>
      <c r="E25" s="14" t="s">
        <v>2</v>
      </c>
      <c r="F25" s="15" t="s">
        <v>3</v>
      </c>
    </row>
    <row r="26" spans="1:6" ht="12.75">
      <c r="A26" s="16">
        <v>0</v>
      </c>
      <c r="B26" s="17"/>
      <c r="C26" s="18">
        <f>FORECAST(A26,$C$10:$C$20,$A$10:$A$20)</f>
        <v>1.9999999999997726</v>
      </c>
      <c r="D26" s="17"/>
      <c r="E26" s="17">
        <v>0</v>
      </c>
      <c r="F26" s="19">
        <f>+E26/10</f>
        <v>0</v>
      </c>
    </row>
    <row r="27" spans="1:6" ht="12.75">
      <c r="A27" s="20">
        <f>+A26+0.25</f>
        <v>0.25</v>
      </c>
      <c r="B27" s="21"/>
      <c r="C27" s="22">
        <f aca="true" t="shared" si="0" ref="C27:C44">FORECAST(A27,$C$10:$C$20,$A$10:$A$20)</f>
        <v>66.33636363636342</v>
      </c>
      <c r="D27" s="21"/>
      <c r="E27" s="21">
        <v>0</v>
      </c>
      <c r="F27" s="9">
        <f aca="true" t="shared" si="1" ref="F27:F44">+E27/10</f>
        <v>0</v>
      </c>
    </row>
    <row r="28" spans="1:6" ht="12.75">
      <c r="A28" s="20">
        <f aca="true" t="shared" si="2" ref="A28:A44">+A27+0.25</f>
        <v>0.5</v>
      </c>
      <c r="B28" s="21"/>
      <c r="C28" s="22">
        <f t="shared" si="0"/>
        <v>130.67272727272706</v>
      </c>
      <c r="D28" s="21"/>
      <c r="E28" s="21">
        <v>0</v>
      </c>
      <c r="F28" s="9">
        <f t="shared" si="1"/>
        <v>0</v>
      </c>
    </row>
    <row r="29" spans="1:6" ht="12.75">
      <c r="A29" s="20">
        <f t="shared" si="2"/>
        <v>0.75</v>
      </c>
      <c r="B29" s="21"/>
      <c r="C29" s="22">
        <f t="shared" si="0"/>
        <v>195.0090909090907</v>
      </c>
      <c r="D29" s="21"/>
      <c r="E29" s="21">
        <v>0</v>
      </c>
      <c r="F29" s="9">
        <f t="shared" si="1"/>
        <v>0</v>
      </c>
    </row>
    <row r="30" spans="1:6" ht="12.75">
      <c r="A30" s="20">
        <f t="shared" si="2"/>
        <v>1</v>
      </c>
      <c r="B30" s="21"/>
      <c r="C30" s="22">
        <f t="shared" si="0"/>
        <v>259.34545454545434</v>
      </c>
      <c r="D30" s="21"/>
      <c r="E30" s="21">
        <v>0</v>
      </c>
      <c r="F30" s="9">
        <f t="shared" si="1"/>
        <v>0</v>
      </c>
    </row>
    <row r="31" spans="1:6" ht="12.75">
      <c r="A31" s="20">
        <f t="shared" si="2"/>
        <v>1.25</v>
      </c>
      <c r="B31" s="21"/>
      <c r="C31" s="22">
        <f t="shared" si="0"/>
        <v>323.681818181818</v>
      </c>
      <c r="D31" s="21"/>
      <c r="E31" s="21">
        <v>0</v>
      </c>
      <c r="F31" s="9">
        <f t="shared" si="1"/>
        <v>0</v>
      </c>
    </row>
    <row r="32" spans="1:6" ht="12.75">
      <c r="A32" s="20">
        <f t="shared" si="2"/>
        <v>1.5</v>
      </c>
      <c r="B32" s="21"/>
      <c r="C32" s="22">
        <f t="shared" si="0"/>
        <v>388.01818181818163</v>
      </c>
      <c r="D32" s="21"/>
      <c r="E32" s="21">
        <v>0</v>
      </c>
      <c r="F32" s="9">
        <f t="shared" si="1"/>
        <v>0</v>
      </c>
    </row>
    <row r="33" spans="1:6" ht="12.75">
      <c r="A33" s="20">
        <f t="shared" si="2"/>
        <v>1.75</v>
      </c>
      <c r="B33" s="21"/>
      <c r="C33" s="22">
        <f t="shared" si="0"/>
        <v>452.35454545454525</v>
      </c>
      <c r="D33" s="21"/>
      <c r="E33" s="21">
        <v>0</v>
      </c>
      <c r="F33" s="9">
        <f t="shared" si="1"/>
        <v>0</v>
      </c>
    </row>
    <row r="34" spans="1:6" ht="12.75">
      <c r="A34" s="20">
        <f t="shared" si="2"/>
        <v>2</v>
      </c>
      <c r="B34" s="21"/>
      <c r="C34" s="22">
        <f t="shared" si="0"/>
        <v>516.6909090909089</v>
      </c>
      <c r="D34" s="21"/>
      <c r="E34" s="21">
        <v>33</v>
      </c>
      <c r="F34" s="9">
        <f t="shared" si="1"/>
        <v>3.3</v>
      </c>
    </row>
    <row r="35" spans="1:6" ht="12.75">
      <c r="A35" s="20">
        <f t="shared" si="2"/>
        <v>2.25</v>
      </c>
      <c r="B35" s="21"/>
      <c r="C35" s="22">
        <f t="shared" si="0"/>
        <v>581.0272727272726</v>
      </c>
      <c r="D35" s="21"/>
      <c r="E35" s="21">
        <v>455</v>
      </c>
      <c r="F35" s="9">
        <f t="shared" si="1"/>
        <v>45.5</v>
      </c>
    </row>
    <row r="36" spans="1:6" ht="12.75">
      <c r="A36" s="20">
        <f t="shared" si="2"/>
        <v>2.5</v>
      </c>
      <c r="B36" s="21"/>
      <c r="C36" s="22">
        <f t="shared" si="0"/>
        <v>645.3636363636363</v>
      </c>
      <c r="D36" s="21"/>
      <c r="E36" s="21">
        <v>1877</v>
      </c>
      <c r="F36" s="9">
        <f t="shared" si="1"/>
        <v>187.7</v>
      </c>
    </row>
    <row r="37" spans="1:6" ht="12.75">
      <c r="A37" s="20">
        <f t="shared" si="2"/>
        <v>2.75</v>
      </c>
      <c r="B37" s="21"/>
      <c r="C37" s="22">
        <f t="shared" si="0"/>
        <v>709.6999999999998</v>
      </c>
      <c r="D37" s="21"/>
      <c r="E37" s="21">
        <v>5256</v>
      </c>
      <c r="F37" s="9">
        <f t="shared" si="1"/>
        <v>525.6</v>
      </c>
    </row>
    <row r="38" spans="1:6" ht="12.75">
      <c r="A38" s="20">
        <f t="shared" si="2"/>
        <v>3</v>
      </c>
      <c r="B38" s="21"/>
      <c r="C38" s="22">
        <f t="shared" si="0"/>
        <v>774.0363636363635</v>
      </c>
      <c r="D38" s="21"/>
      <c r="E38" s="21">
        <v>9205</v>
      </c>
      <c r="F38" s="9">
        <f t="shared" si="1"/>
        <v>920.5</v>
      </c>
    </row>
    <row r="39" spans="1:6" ht="12.75">
      <c r="A39" s="20">
        <f t="shared" si="2"/>
        <v>3.25</v>
      </c>
      <c r="B39" s="21"/>
      <c r="C39" s="22">
        <f t="shared" si="0"/>
        <v>838.3727272727272</v>
      </c>
      <c r="D39" s="21"/>
      <c r="E39" s="21">
        <v>10410</v>
      </c>
      <c r="F39" s="9">
        <f t="shared" si="1"/>
        <v>1041</v>
      </c>
    </row>
    <row r="40" spans="1:6" ht="12.75">
      <c r="A40" s="20">
        <f t="shared" si="2"/>
        <v>3.5</v>
      </c>
      <c r="B40" s="21"/>
      <c r="C40" s="22">
        <f t="shared" si="0"/>
        <v>902.7090909090907</v>
      </c>
      <c r="D40" s="21"/>
      <c r="E40" s="21">
        <v>11916</v>
      </c>
      <c r="F40" s="9">
        <f t="shared" si="1"/>
        <v>1191.6</v>
      </c>
    </row>
    <row r="41" spans="1:6" ht="12.75">
      <c r="A41" s="20">
        <f t="shared" si="2"/>
        <v>3.75</v>
      </c>
      <c r="B41" s="21"/>
      <c r="C41" s="22">
        <f t="shared" si="0"/>
        <v>967.0454545454544</v>
      </c>
      <c r="D41" s="21"/>
      <c r="E41" s="21"/>
      <c r="F41" s="9">
        <f t="shared" si="1"/>
        <v>0</v>
      </c>
    </row>
    <row r="42" spans="1:6" ht="12.75">
      <c r="A42" s="20">
        <f t="shared" si="2"/>
        <v>4</v>
      </c>
      <c r="B42" s="21"/>
      <c r="C42" s="22">
        <f t="shared" si="0"/>
        <v>1031.381818181818</v>
      </c>
      <c r="D42" s="21"/>
      <c r="E42" s="21"/>
      <c r="F42" s="9">
        <f t="shared" si="1"/>
        <v>0</v>
      </c>
    </row>
    <row r="43" spans="1:6" ht="12.75">
      <c r="A43" s="20">
        <f t="shared" si="2"/>
        <v>4.25</v>
      </c>
      <c r="B43" s="21"/>
      <c r="C43" s="22">
        <f t="shared" si="0"/>
        <v>1095.7181818181816</v>
      </c>
      <c r="D43" s="21"/>
      <c r="E43" s="21"/>
      <c r="F43" s="9">
        <f t="shared" si="1"/>
        <v>0</v>
      </c>
    </row>
    <row r="44" spans="1:6" ht="13.5" thickBot="1">
      <c r="A44" s="23">
        <f t="shared" si="2"/>
        <v>4.5</v>
      </c>
      <c r="B44" s="24"/>
      <c r="C44" s="25">
        <f t="shared" si="0"/>
        <v>1160.0545454545454</v>
      </c>
      <c r="D44" s="24"/>
      <c r="E44" s="24"/>
      <c r="F44" s="12">
        <f t="shared" si="1"/>
        <v>0</v>
      </c>
    </row>
    <row r="47" ht="15.75">
      <c r="A47" s="6" t="s">
        <v>16</v>
      </c>
    </row>
    <row r="49" spans="1:12" ht="15.75">
      <c r="A49" s="6" t="s">
        <v>15</v>
      </c>
      <c r="H49" s="27">
        <v>2.75</v>
      </c>
      <c r="I49" s="6" t="s">
        <v>10</v>
      </c>
      <c r="L49" s="28">
        <v>710</v>
      </c>
    </row>
    <row r="51" spans="1:16" ht="15">
      <c r="A51" s="5" t="s">
        <v>11</v>
      </c>
      <c r="G51" s="29">
        <v>0.019</v>
      </c>
      <c r="H51" s="5" t="s">
        <v>12</v>
      </c>
      <c r="I51" s="5" t="s">
        <v>13</v>
      </c>
      <c r="J51" s="5"/>
      <c r="K51" s="5">
        <v>1998</v>
      </c>
      <c r="L51" s="5" t="s">
        <v>17</v>
      </c>
      <c r="O51" s="2">
        <f>K51/G51</f>
        <v>105157.8947368421</v>
      </c>
      <c r="P51" t="s">
        <v>2</v>
      </c>
    </row>
    <row r="52" spans="5:16" ht="15">
      <c r="E52" s="5" t="s">
        <v>14</v>
      </c>
      <c r="G52" s="29">
        <v>0.257</v>
      </c>
      <c r="H52" s="5" t="s">
        <v>12</v>
      </c>
      <c r="I52" s="5" t="s">
        <v>13</v>
      </c>
      <c r="J52" s="5"/>
      <c r="K52" s="5">
        <v>30096</v>
      </c>
      <c r="L52" s="5" t="s">
        <v>17</v>
      </c>
      <c r="O52" s="2">
        <f>K52/G52</f>
        <v>117105.05836575876</v>
      </c>
      <c r="P52" t="s">
        <v>2</v>
      </c>
    </row>
    <row r="54" spans="1:11" ht="15.75">
      <c r="A54" s="6" t="s">
        <v>18</v>
      </c>
      <c r="I54" s="30" t="s">
        <v>19</v>
      </c>
      <c r="J54" s="27" t="s">
        <v>20</v>
      </c>
      <c r="K54" s="31"/>
    </row>
  </sheetData>
  <printOptions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2008-06-24T05:46:11Z</cp:lastPrinted>
  <dcterms:created xsi:type="dcterms:W3CDTF">2007-02-26T12:16:32Z</dcterms:created>
  <dcterms:modified xsi:type="dcterms:W3CDTF">2008-07-13T14:24:25Z</dcterms:modified>
  <cp:category/>
  <cp:version/>
  <cp:contentType/>
  <cp:contentStatus/>
</cp:coreProperties>
</file>