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9345" activeTab="0"/>
  </bookViews>
  <sheets>
    <sheet name="Help" sheetId="1" r:id="rId1"/>
    <sheet name="FAG SV-500" sheetId="2" r:id="rId2"/>
    <sheet name="Ludlum m3   44-9" sheetId="3" r:id="rId3"/>
    <sheet name="BELLA mod." sheetId="4" r:id="rId4"/>
    <sheet name="BELLA" sheetId="5" r:id="rId5"/>
    <sheet name="44-9" sheetId="6" r:id="rId6"/>
    <sheet name="GP-200" sheetId="7" r:id="rId7"/>
  </sheets>
  <definedNames/>
  <calcPr fullCalcOnLoad="1"/>
</workbook>
</file>

<file path=xl/sharedStrings.xml><?xml version="1.0" encoding="utf-8"?>
<sst xmlns="http://schemas.openxmlformats.org/spreadsheetml/2006/main" count="92" uniqueCount="41">
  <si>
    <t>cm.</t>
  </si>
  <si>
    <t>Calc.</t>
  </si>
  <si>
    <t>Reale</t>
  </si>
  <si>
    <t>Fondo:</t>
  </si>
  <si>
    <t>Misur.</t>
  </si>
  <si>
    <t>I = (KxC) : d²</t>
  </si>
  <si>
    <t>Modello :</t>
  </si>
  <si>
    <t>Unità:</t>
  </si>
  <si>
    <t>microR/h</t>
  </si>
  <si>
    <t>BELLA</t>
  </si>
  <si>
    <t>Note:</t>
  </si>
  <si>
    <t>FAG SV-500</t>
  </si>
  <si>
    <t>microRAD/h</t>
  </si>
  <si>
    <t>Con sonda esterna in Beta + Gamma</t>
  </si>
  <si>
    <t>CDV 700 6B mod.</t>
  </si>
  <si>
    <t>Misurazione effettuata in CPM e trasformata in microR/h</t>
  </si>
  <si>
    <t>CPM -&gt; microR/h</t>
  </si>
  <si>
    <t>Test dei contatori geiger e delle sonde per radiazioni</t>
  </si>
  <si>
    <t>- Il test si basa sulle misurazioni effettuate a distanze diverse dalla stessa sorgente radioattiva.</t>
  </si>
  <si>
    <t>- Fatta una prima misura, le successive sono tutte determinabili matematicamente secondo</t>
  </si>
  <si>
    <t>- In altre parole, se a 30 cm. dalla sorgente misuro 1 mR/h di radioattività, a 60 cm ne devo misurare</t>
  </si>
  <si>
    <r>
      <t xml:space="preserve">- La condizione per poter fare il test è avere una </t>
    </r>
    <r>
      <rPr>
        <u val="single"/>
        <sz val="14"/>
        <color indexed="12"/>
        <rFont val="Comic Sans MS"/>
        <family val="4"/>
      </rPr>
      <t>sorgente che emetta solo radiazioni Gamma</t>
    </r>
    <r>
      <rPr>
        <sz val="14"/>
        <rFont val="Comic Sans MS"/>
        <family val="4"/>
      </rPr>
      <t>, con</t>
    </r>
  </si>
  <si>
    <t>- Per altre informazioni: http://spazioinwind.libero.it/andrea_bosi/appunti/sorgenti.htm</t>
  </si>
  <si>
    <t>Sonda Ludlum 44-9, Alfa + Beta + Gamma, sensibilità 3300 CPM</t>
  </si>
  <si>
    <t>CDV 700 6B Modificato come da articolo.</t>
  </si>
  <si>
    <t>Nessuna modifica</t>
  </si>
  <si>
    <t>Sonda Johnson GP-200, Alfa + Beta + Gamma, sensibilità 2500 CPM</t>
  </si>
  <si>
    <t>Ludlum m3 + 44-9</t>
  </si>
  <si>
    <t xml:space="preserve">Nessuna </t>
  </si>
  <si>
    <t>BELLA  mod.</t>
  </si>
  <si>
    <t>Modificato come da articolo</t>
  </si>
  <si>
    <t xml:space="preserve">  cioè inserire in B13 il valore della cella D11.</t>
  </si>
  <si>
    <r>
      <t xml:space="preserve">  Se si preferisce rappresentare la </t>
    </r>
    <r>
      <rPr>
        <sz val="14"/>
        <color indexed="12"/>
        <rFont val="Comic Sans MS"/>
        <family val="4"/>
      </rPr>
      <t>linearità di risposta</t>
    </r>
    <r>
      <rPr>
        <sz val="14"/>
        <rFont val="Comic Sans MS"/>
        <family val="4"/>
      </rPr>
      <t>, inserire nella cella B13 il valore riscontrato a 10 cm.,</t>
    </r>
  </si>
  <si>
    <t xml:space="preserve">- A titolo solo informativo la sorgente Gamma utilizzata nei test ha una attività alla bocca di 15 mR/h e </t>
  </si>
  <si>
    <t xml:space="preserve">- Usare sorgenti con diversa attività non cambia assolutamente la forma del grafico, ma solo la </t>
  </si>
  <si>
    <t xml:space="preserve">  possibilità di fare test a minore o a maggiore distanza dalla sorgente. </t>
  </si>
  <si>
    <r>
      <t xml:space="preserve">  la formula I=(KxC):</t>
    </r>
    <r>
      <rPr>
        <b/>
        <sz val="14"/>
        <color indexed="10"/>
        <rFont val="Comic Sans MS"/>
        <family val="4"/>
      </rPr>
      <t>d²</t>
    </r>
    <r>
      <rPr>
        <sz val="14"/>
        <rFont val="Comic Sans MS"/>
        <family val="4"/>
      </rPr>
      <t xml:space="preserve"> dove si vede che la distanza </t>
    </r>
    <r>
      <rPr>
        <b/>
        <sz val="14"/>
        <color indexed="10"/>
        <rFont val="Comic Sans MS"/>
        <family val="4"/>
      </rPr>
      <t>d</t>
    </r>
    <r>
      <rPr>
        <sz val="14"/>
        <rFont val="Comic Sans MS"/>
        <family val="4"/>
      </rPr>
      <t xml:space="preserve"> agisce in modo esponenziale sulla emissione. </t>
    </r>
  </si>
  <si>
    <t xml:space="preserve">  0.25 mR/h ed a 15 cm. ne devo trovare 4 mR/h.</t>
  </si>
  <si>
    <r>
      <t xml:space="preserve">- Il grafico visualizzato nei test è riferito al valore vero, 1.8 mR/h a 10 cm., quindi rappresenta la </t>
    </r>
    <r>
      <rPr>
        <sz val="14"/>
        <color indexed="12"/>
        <rFont val="Comic Sans MS"/>
        <family val="4"/>
      </rPr>
      <t>precisione</t>
    </r>
    <r>
      <rPr>
        <sz val="14"/>
        <rFont val="Comic Sans MS"/>
        <family val="4"/>
      </rPr>
      <t xml:space="preserve">. </t>
    </r>
  </si>
  <si>
    <t xml:space="preserve">  esclusione quindi delle radiazioni Alfa e Beta che falserebbero le letture alle brevi distanze.</t>
  </si>
  <si>
    <r>
      <t xml:space="preserve">  di 1,8 mR/h a 10 cm., pari quindi a </t>
    </r>
    <r>
      <rPr>
        <sz val="14"/>
        <color indexed="12"/>
        <rFont val="Comic Sans MS"/>
        <family val="4"/>
      </rPr>
      <t>1800 microR/h</t>
    </r>
    <r>
      <rPr>
        <sz val="14"/>
        <rFont val="Comic Sans MS"/>
        <family val="4"/>
      </rPr>
      <t>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</si>
</sst>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</numFmts>
  <fonts count="1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8"/>
      <name val="Georgia"/>
      <family val="1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8.25"/>
      <name val="Arial"/>
      <family val="2"/>
    </font>
    <font>
      <b/>
      <sz val="10"/>
      <color indexed="10"/>
      <name val="Arial"/>
      <family val="2"/>
    </font>
    <font>
      <sz val="14"/>
      <name val="Comic Sans MS"/>
      <family val="4"/>
    </font>
    <font>
      <sz val="14"/>
      <name val="Arial"/>
      <family val="0"/>
    </font>
    <font>
      <b/>
      <sz val="14"/>
      <color indexed="10"/>
      <name val="Comic Sans MS"/>
      <family val="4"/>
    </font>
    <font>
      <u val="single"/>
      <sz val="14"/>
      <color indexed="12"/>
      <name val="Comic Sans MS"/>
      <family val="4"/>
    </font>
    <font>
      <b/>
      <sz val="20"/>
      <color indexed="12"/>
      <name val="Comic Sans MS"/>
      <family val="4"/>
    </font>
    <font>
      <sz val="14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0" fontId="10" fillId="2" borderId="0" xfId="0" applyFont="1" applyFill="1" applyBorder="1" applyAlignment="1" quotePrefix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25"/>
          <c:w val="0.96625"/>
          <c:h val="0.953"/>
        </c:manualLayout>
      </c:layout>
      <c:lineChart>
        <c:grouping val="standard"/>
        <c:varyColors val="0"/>
        <c:ser>
          <c:idx val="0"/>
          <c:order val="0"/>
          <c:tx>
            <c:v>Calc.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'FAG SV-500'!$A$4:$A$11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'FAG SV-500'!$B$4:$B$11</c:f>
              <c:numCache>
                <c:ptCount val="8"/>
                <c:pt idx="0">
                  <c:v>12.5</c:v>
                </c:pt>
                <c:pt idx="1">
                  <c:v>28.125</c:v>
                </c:pt>
                <c:pt idx="2">
                  <c:v>50</c:v>
                </c:pt>
                <c:pt idx="3">
                  <c:v>112.5</c:v>
                </c:pt>
                <c:pt idx="4">
                  <c:v>200</c:v>
                </c:pt>
                <c:pt idx="5">
                  <c:v>450</c:v>
                </c:pt>
                <c:pt idx="6">
                  <c:v>800</c:v>
                </c:pt>
                <c:pt idx="7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Misur.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'FAG SV-500'!$A$4:$A$11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'FAG SV-500'!$D$4:$D$11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40</c:v>
                </c:pt>
                <c:pt idx="4">
                  <c:v>90</c:v>
                </c:pt>
                <c:pt idx="5">
                  <c:v>170</c:v>
                </c:pt>
                <c:pt idx="6">
                  <c:v>430</c:v>
                </c:pt>
                <c:pt idx="7">
                  <c:v>1080</c:v>
                </c:pt>
              </c:numCache>
            </c:numRef>
          </c:val>
          <c:smooth val="0"/>
        </c:ser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977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78"/>
          <c:w val="0.2465"/>
          <c:h val="0.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25"/>
          <c:w val="0.96625"/>
          <c:h val="0.953"/>
        </c:manualLayout>
      </c:layout>
      <c:lineChart>
        <c:grouping val="standard"/>
        <c:varyColors val="0"/>
        <c:ser>
          <c:idx val="0"/>
          <c:order val="0"/>
          <c:tx>
            <c:v>Calc.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'Ludlum m3   44-9'!$A$4:$A$11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'Ludlum m3   44-9'!$B$4:$B$11</c:f>
              <c:numCache>
                <c:ptCount val="8"/>
                <c:pt idx="0">
                  <c:v>12.5</c:v>
                </c:pt>
                <c:pt idx="1">
                  <c:v>28.125</c:v>
                </c:pt>
                <c:pt idx="2">
                  <c:v>50</c:v>
                </c:pt>
                <c:pt idx="3">
                  <c:v>112.5</c:v>
                </c:pt>
                <c:pt idx="4">
                  <c:v>200</c:v>
                </c:pt>
                <c:pt idx="5">
                  <c:v>450</c:v>
                </c:pt>
                <c:pt idx="6">
                  <c:v>800</c:v>
                </c:pt>
                <c:pt idx="7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Misur.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'Ludlum m3   44-9'!$A$4:$A$11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'Ludlum m3   44-9'!$D$4:$D$11</c:f>
              <c:numCache>
                <c:ptCount val="8"/>
                <c:pt idx="0">
                  <c:v>6.0606060606060606</c:v>
                </c:pt>
                <c:pt idx="1">
                  <c:v>24.242424242424242</c:v>
                </c:pt>
                <c:pt idx="2">
                  <c:v>54.54545454545454</c:v>
                </c:pt>
                <c:pt idx="3">
                  <c:v>103.03030303030303</c:v>
                </c:pt>
                <c:pt idx="4">
                  <c:v>224.24242424242425</c:v>
                </c:pt>
                <c:pt idx="5">
                  <c:v>496.96969696969694</c:v>
                </c:pt>
                <c:pt idx="6">
                  <c:v>890.9090909090909</c:v>
                </c:pt>
                <c:pt idx="7">
                  <c:v>1951.5151515151515</c:v>
                </c:pt>
              </c:numCache>
            </c:numRef>
          </c:val>
          <c:smooth val="0"/>
        </c:ser>
        <c:marker val="1"/>
        <c:axId val="28504944"/>
        <c:axId val="55217905"/>
      </c:line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7905"/>
        <c:crosses val="autoZero"/>
        <c:auto val="1"/>
        <c:lblOffset val="100"/>
        <c:noMultiLvlLbl val="0"/>
      </c:catAx>
      <c:valAx>
        <c:axId val="5521790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8504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78"/>
          <c:w val="0.2465"/>
          <c:h val="0.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25"/>
          <c:w val="0.96625"/>
          <c:h val="0.953"/>
        </c:manualLayout>
      </c:layout>
      <c:lineChart>
        <c:grouping val="standard"/>
        <c:varyColors val="0"/>
        <c:ser>
          <c:idx val="0"/>
          <c:order val="0"/>
          <c:tx>
            <c:v>Calc.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'BELLA mod.'!$A$4:$A$11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'BELLA mod.'!$B$4:$B$11</c:f>
              <c:numCache>
                <c:ptCount val="8"/>
                <c:pt idx="0">
                  <c:v>12.5</c:v>
                </c:pt>
                <c:pt idx="1">
                  <c:v>28.125</c:v>
                </c:pt>
                <c:pt idx="2">
                  <c:v>50</c:v>
                </c:pt>
                <c:pt idx="3">
                  <c:v>112.5</c:v>
                </c:pt>
                <c:pt idx="4">
                  <c:v>200</c:v>
                </c:pt>
                <c:pt idx="5">
                  <c:v>450</c:v>
                </c:pt>
                <c:pt idx="6">
                  <c:v>800</c:v>
                </c:pt>
                <c:pt idx="7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Misur.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'BELLA mod.'!$A$4:$A$11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'BELLA mod.'!$D$4:$D$11</c:f>
              <c:numCache>
                <c:ptCount val="8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45</c:v>
                </c:pt>
                <c:pt idx="4">
                  <c:v>106</c:v>
                </c:pt>
                <c:pt idx="5">
                  <c:v>252</c:v>
                </c:pt>
                <c:pt idx="6">
                  <c:v>442</c:v>
                </c:pt>
                <c:pt idx="7">
                  <c:v>830</c:v>
                </c:pt>
              </c:numCache>
            </c:numRef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auto val="1"/>
        <c:lblOffset val="100"/>
        <c:noMultiLvlLbl val="0"/>
      </c:catAx>
      <c:valAx>
        <c:axId val="4346529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7199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78"/>
          <c:w val="0.2465"/>
          <c:h val="0.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25"/>
          <c:w val="0.96625"/>
          <c:h val="0.953"/>
        </c:manualLayout>
      </c:layout>
      <c:lineChart>
        <c:grouping val="standard"/>
        <c:varyColors val="0"/>
        <c:ser>
          <c:idx val="0"/>
          <c:order val="0"/>
          <c:tx>
            <c:v>Calc.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BELLA!$A$4:$A$11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BELLA!$B$4:$B$11</c:f>
              <c:numCache>
                <c:ptCount val="8"/>
                <c:pt idx="0">
                  <c:v>12.5</c:v>
                </c:pt>
                <c:pt idx="1">
                  <c:v>28.125</c:v>
                </c:pt>
                <c:pt idx="2">
                  <c:v>50</c:v>
                </c:pt>
                <c:pt idx="3">
                  <c:v>112.5</c:v>
                </c:pt>
                <c:pt idx="4">
                  <c:v>200</c:v>
                </c:pt>
                <c:pt idx="5">
                  <c:v>450</c:v>
                </c:pt>
                <c:pt idx="6">
                  <c:v>800</c:v>
                </c:pt>
                <c:pt idx="7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Misur.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BELLA!$A$4:$A$11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BELLA!$D$4:$D$11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47</c:v>
                </c:pt>
                <c:pt idx="6">
                  <c:v>86</c:v>
                </c:pt>
                <c:pt idx="7">
                  <c:v>166</c:v>
                </c:pt>
              </c:numCache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auto val="1"/>
        <c:lblOffset val="100"/>
        <c:noMultiLvlLbl val="0"/>
      </c:catAx>
      <c:valAx>
        <c:axId val="3102765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64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78"/>
          <c:w val="0.2465"/>
          <c:h val="0.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25"/>
          <c:w val="0.96625"/>
          <c:h val="0.953"/>
        </c:manualLayout>
      </c:layout>
      <c:lineChart>
        <c:grouping val="standard"/>
        <c:varyColors val="0"/>
        <c:ser>
          <c:idx val="0"/>
          <c:order val="0"/>
          <c:tx>
            <c:v>Calc.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'44-9'!$A$4:$A$11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'44-9'!$B$4:$B$11</c:f>
              <c:numCache>
                <c:ptCount val="8"/>
                <c:pt idx="0">
                  <c:v>12.5</c:v>
                </c:pt>
                <c:pt idx="1">
                  <c:v>28.125</c:v>
                </c:pt>
                <c:pt idx="2">
                  <c:v>50</c:v>
                </c:pt>
                <c:pt idx="3">
                  <c:v>112.5</c:v>
                </c:pt>
                <c:pt idx="4">
                  <c:v>200</c:v>
                </c:pt>
                <c:pt idx="5">
                  <c:v>450</c:v>
                </c:pt>
                <c:pt idx="6">
                  <c:v>800</c:v>
                </c:pt>
                <c:pt idx="7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Misur.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'44-9'!$A$4:$A$11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'44-9'!$D$4:$D$11</c:f>
              <c:numCache>
                <c:ptCount val="8"/>
                <c:pt idx="0">
                  <c:v>6.0606060606060606</c:v>
                </c:pt>
                <c:pt idx="1">
                  <c:v>21.212121212121215</c:v>
                </c:pt>
                <c:pt idx="2">
                  <c:v>33.333333333333336</c:v>
                </c:pt>
                <c:pt idx="3">
                  <c:v>72.72727272727272</c:v>
                </c:pt>
                <c:pt idx="4">
                  <c:v>154.54545454545453</c:v>
                </c:pt>
                <c:pt idx="5">
                  <c:v>381.8181818181818</c:v>
                </c:pt>
                <c:pt idx="6">
                  <c:v>715.1515151515152</c:v>
                </c:pt>
                <c:pt idx="7">
                  <c:v>1442.4242424242425</c:v>
                </c:pt>
              </c:numCache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0813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78"/>
          <c:w val="0.2465"/>
          <c:h val="0.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25"/>
          <c:w val="0.96625"/>
          <c:h val="0.953"/>
        </c:manualLayout>
      </c:layout>
      <c:lineChart>
        <c:grouping val="standard"/>
        <c:varyColors val="0"/>
        <c:ser>
          <c:idx val="0"/>
          <c:order val="0"/>
          <c:tx>
            <c:v>Calc.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'GP-200'!$A$4:$A$11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'GP-200'!$B$4:$B$11</c:f>
              <c:numCache>
                <c:ptCount val="8"/>
                <c:pt idx="0">
                  <c:v>12.5</c:v>
                </c:pt>
                <c:pt idx="1">
                  <c:v>28.125</c:v>
                </c:pt>
                <c:pt idx="2">
                  <c:v>50</c:v>
                </c:pt>
                <c:pt idx="3">
                  <c:v>112.5</c:v>
                </c:pt>
                <c:pt idx="4">
                  <c:v>200</c:v>
                </c:pt>
                <c:pt idx="5">
                  <c:v>450</c:v>
                </c:pt>
                <c:pt idx="6">
                  <c:v>800</c:v>
                </c:pt>
                <c:pt idx="7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Misur.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'GP-200'!$A$4:$A$11</c:f>
              <c:numCache>
                <c:ptCount val="8"/>
                <c:pt idx="0">
                  <c:v>120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</c:numCache>
            </c:numRef>
          </c:cat>
          <c:val>
            <c:numRef>
              <c:f>'GP-200'!$D$4:$D$11</c:f>
              <c:numCache>
                <c:ptCount val="8"/>
                <c:pt idx="0">
                  <c:v>4</c:v>
                </c:pt>
                <c:pt idx="1">
                  <c:v>12</c:v>
                </c:pt>
                <c:pt idx="2">
                  <c:v>28</c:v>
                </c:pt>
                <c:pt idx="3">
                  <c:v>72</c:v>
                </c:pt>
                <c:pt idx="4">
                  <c:v>140</c:v>
                </c:pt>
                <c:pt idx="5">
                  <c:v>300</c:v>
                </c:pt>
                <c:pt idx="6">
                  <c:v>620</c:v>
                </c:pt>
                <c:pt idx="7">
                  <c:v>1180</c:v>
                </c:pt>
              </c:numCache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7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78"/>
          <c:w val="0.2465"/>
          <c:h val="0.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24</xdr:row>
      <xdr:rowOff>228600</xdr:rowOff>
    </xdr:from>
    <xdr:to>
      <xdr:col>5</xdr:col>
      <xdr:colOff>295275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6353175"/>
          <a:ext cx="24479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228600</xdr:rowOff>
    </xdr:from>
    <xdr:to>
      <xdr:col>12</xdr:col>
      <xdr:colOff>209550</xdr:colOff>
      <xdr:row>36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6353175"/>
          <a:ext cx="26193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14</xdr:col>
      <xdr:colOff>371475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6305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180975</xdr:colOff>
      <xdr:row>15</xdr:row>
      <xdr:rowOff>38100</xdr:rowOff>
    </xdr:from>
    <xdr:to>
      <xdr:col>3</xdr:col>
      <xdr:colOff>619125</xdr:colOff>
      <xdr:row>28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638425"/>
          <a:ext cx="25146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14</xdr:col>
      <xdr:colOff>371475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6305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381000</xdr:colOff>
      <xdr:row>14</xdr:row>
      <xdr:rowOff>85725</xdr:rowOff>
    </xdr:from>
    <xdr:to>
      <xdr:col>3</xdr:col>
      <xdr:colOff>495300</xdr:colOff>
      <xdr:row>27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524125"/>
          <a:ext cx="21907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14</xdr:col>
      <xdr:colOff>371475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6305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14</xdr:row>
      <xdr:rowOff>66675</xdr:rowOff>
    </xdr:from>
    <xdr:to>
      <xdr:col>3</xdr:col>
      <xdr:colOff>266700</xdr:colOff>
      <xdr:row>28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505075"/>
          <a:ext cx="1676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14</xdr:col>
      <xdr:colOff>371475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6305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14</xdr:row>
      <xdr:rowOff>66675</xdr:rowOff>
    </xdr:from>
    <xdr:to>
      <xdr:col>3</xdr:col>
      <xdr:colOff>266700</xdr:colOff>
      <xdr:row>28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505075"/>
          <a:ext cx="1676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14</xdr:col>
      <xdr:colOff>371475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6305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333375</xdr:colOff>
      <xdr:row>15</xdr:row>
      <xdr:rowOff>9525</xdr:rowOff>
    </xdr:from>
    <xdr:to>
      <xdr:col>3</xdr:col>
      <xdr:colOff>657225</xdr:colOff>
      <xdr:row>31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09850"/>
          <a:ext cx="2400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14</xdr:col>
      <xdr:colOff>371475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6305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266700</xdr:colOff>
      <xdr:row>14</xdr:row>
      <xdr:rowOff>85725</xdr:rowOff>
    </xdr:from>
    <xdr:to>
      <xdr:col>3</xdr:col>
      <xdr:colOff>419100</xdr:colOff>
      <xdr:row>29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524125"/>
          <a:ext cx="22288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29"/>
  <sheetViews>
    <sheetView tabSelected="1" workbookViewId="0" topLeftCell="A1">
      <selection activeCell="O9" sqref="O9"/>
    </sheetView>
  </sheetViews>
  <sheetFormatPr defaultColWidth="9.140625" defaultRowHeight="12.75"/>
  <cols>
    <col min="1" max="16384" width="9.140625" style="14" customWidth="1"/>
  </cols>
  <sheetData>
    <row r="1" ht="31.5">
      <c r="C1" s="15" t="s">
        <v>17</v>
      </c>
    </row>
    <row r="3" s="17" customFormat="1" ht="21">
      <c r="A3" s="16" t="s">
        <v>18</v>
      </c>
    </row>
    <row r="4" s="17" customFormat="1" ht="12" customHeight="1">
      <c r="A4" s="18"/>
    </row>
    <row r="5" s="17" customFormat="1" ht="21">
      <c r="A5" s="16" t="s">
        <v>19</v>
      </c>
    </row>
    <row r="6" s="17" customFormat="1" ht="22.5">
      <c r="A6" s="16" t="s">
        <v>36</v>
      </c>
    </row>
    <row r="7" s="17" customFormat="1" ht="12.75" customHeight="1">
      <c r="A7" s="18"/>
    </row>
    <row r="8" s="17" customFormat="1" ht="21">
      <c r="A8" s="16" t="s">
        <v>20</v>
      </c>
    </row>
    <row r="9" s="17" customFormat="1" ht="21">
      <c r="A9" s="16" t="s">
        <v>37</v>
      </c>
    </row>
    <row r="10" s="17" customFormat="1" ht="12.75" customHeight="1">
      <c r="A10" s="18"/>
    </row>
    <row r="11" s="17" customFormat="1" ht="21">
      <c r="A11" s="16" t="s">
        <v>21</v>
      </c>
    </row>
    <row r="12" s="17" customFormat="1" ht="21">
      <c r="A12" s="16" t="s">
        <v>39</v>
      </c>
    </row>
    <row r="13" s="17" customFormat="1" ht="21">
      <c r="A13" s="18"/>
    </row>
    <row r="14" s="17" customFormat="1" ht="21">
      <c r="A14" s="16" t="s">
        <v>33</v>
      </c>
    </row>
    <row r="15" s="17" customFormat="1" ht="21">
      <c r="A15" s="16" t="s">
        <v>40</v>
      </c>
    </row>
    <row r="16" s="17" customFormat="1" ht="21">
      <c r="A16" s="18"/>
    </row>
    <row r="17" s="17" customFormat="1" ht="21">
      <c r="A17" s="16" t="s">
        <v>34</v>
      </c>
    </row>
    <row r="18" s="17" customFormat="1" ht="21">
      <c r="A18" s="16" t="s">
        <v>35</v>
      </c>
    </row>
    <row r="19" s="17" customFormat="1" ht="21">
      <c r="A19" s="18"/>
    </row>
    <row r="20" s="17" customFormat="1" ht="21">
      <c r="A20" s="16" t="s">
        <v>38</v>
      </c>
    </row>
    <row r="21" s="17" customFormat="1" ht="21">
      <c r="A21" s="16" t="s">
        <v>32</v>
      </c>
    </row>
    <row r="22" s="17" customFormat="1" ht="21">
      <c r="A22" s="16" t="s">
        <v>31</v>
      </c>
    </row>
    <row r="23" s="17" customFormat="1" ht="21">
      <c r="A23" s="16"/>
    </row>
    <row r="24" s="17" customFormat="1" ht="21">
      <c r="A24" s="16" t="s">
        <v>22</v>
      </c>
    </row>
    <row r="25" s="17" customFormat="1" ht="21">
      <c r="A25" s="18"/>
    </row>
    <row r="26" s="17" customFormat="1" ht="21">
      <c r="A26" s="18"/>
    </row>
    <row r="27" s="17" customFormat="1" ht="21">
      <c r="A27" s="18"/>
    </row>
    <row r="28" s="17" customFormat="1" ht="21">
      <c r="A28" s="18"/>
    </row>
    <row r="29" s="17" customFormat="1" ht="21">
      <c r="A29" s="18"/>
    </row>
    <row r="30" s="17" customFormat="1" ht="18"/>
    <row r="31" s="17" customFormat="1" ht="18"/>
    <row r="32" s="17" customFormat="1" ht="18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workbookViewId="0" topLeftCell="A1">
      <selection activeCell="D32" sqref="D32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0.140625" style="0" customWidth="1"/>
    <col min="4" max="4" width="10.28125" style="0" customWidth="1"/>
  </cols>
  <sheetData>
    <row r="1" spans="2:10" ht="26.25" customHeight="1">
      <c r="B1" s="7" t="s">
        <v>6</v>
      </c>
      <c r="C1" s="9" t="s">
        <v>11</v>
      </c>
      <c r="E1" s="6"/>
      <c r="F1" s="7" t="s">
        <v>7</v>
      </c>
      <c r="G1" s="9" t="s">
        <v>12</v>
      </c>
      <c r="J1" s="8" t="s">
        <v>5</v>
      </c>
    </row>
    <row r="3" spans="1:8" ht="12.75">
      <c r="A3" s="4" t="s">
        <v>0</v>
      </c>
      <c r="B3" s="4" t="s">
        <v>1</v>
      </c>
      <c r="C3" s="4" t="s">
        <v>4</v>
      </c>
      <c r="D3" s="4" t="s">
        <v>2</v>
      </c>
      <c r="E3" s="2"/>
      <c r="F3" s="2"/>
      <c r="G3" s="2"/>
      <c r="H3" s="2"/>
    </row>
    <row r="4" spans="1:5" ht="12.75">
      <c r="A4">
        <v>120</v>
      </c>
      <c r="B4" s="3">
        <f>100/A4^2*$B$13</f>
        <v>12.5</v>
      </c>
      <c r="C4" s="10">
        <v>20</v>
      </c>
      <c r="D4" s="3">
        <f aca="true" t="shared" si="0" ref="D4:D11">+C4-$C$13</f>
        <v>0</v>
      </c>
      <c r="E4" s="3"/>
    </row>
    <row r="5" spans="1:5" ht="12.75">
      <c r="A5" s="1">
        <v>80</v>
      </c>
      <c r="B5" s="3">
        <f aca="true" t="shared" si="1" ref="B5:B11">100/A5^2*$B$13</f>
        <v>28.125</v>
      </c>
      <c r="C5" s="10">
        <v>20</v>
      </c>
      <c r="D5" s="3">
        <f t="shared" si="0"/>
        <v>0</v>
      </c>
      <c r="E5" s="3"/>
    </row>
    <row r="6" spans="1:5" ht="12.75">
      <c r="A6">
        <v>60</v>
      </c>
      <c r="B6" s="3">
        <f t="shared" si="1"/>
        <v>50</v>
      </c>
      <c r="C6" s="10">
        <v>35</v>
      </c>
      <c r="D6" s="3">
        <f t="shared" si="0"/>
        <v>15</v>
      </c>
      <c r="E6" s="3"/>
    </row>
    <row r="7" spans="1:5" ht="12.75">
      <c r="A7" s="1">
        <v>40</v>
      </c>
      <c r="B7" s="3">
        <f t="shared" si="1"/>
        <v>112.5</v>
      </c>
      <c r="C7" s="10">
        <v>60</v>
      </c>
      <c r="D7" s="3">
        <f t="shared" si="0"/>
        <v>40</v>
      </c>
      <c r="E7" s="3"/>
    </row>
    <row r="8" spans="1:5" ht="12.75">
      <c r="A8">
        <v>30</v>
      </c>
      <c r="B8" s="3">
        <f t="shared" si="1"/>
        <v>200</v>
      </c>
      <c r="C8" s="10">
        <v>110</v>
      </c>
      <c r="D8" s="3">
        <f t="shared" si="0"/>
        <v>90</v>
      </c>
      <c r="E8" s="3"/>
    </row>
    <row r="9" spans="1:5" ht="12.75">
      <c r="A9" s="1">
        <v>20</v>
      </c>
      <c r="B9" s="3">
        <f t="shared" si="1"/>
        <v>450</v>
      </c>
      <c r="C9" s="10">
        <v>190</v>
      </c>
      <c r="D9" s="3">
        <f t="shared" si="0"/>
        <v>170</v>
      </c>
      <c r="E9" s="3"/>
    </row>
    <row r="10" spans="1:5" ht="12.75">
      <c r="A10">
        <v>15</v>
      </c>
      <c r="B10" s="3">
        <f t="shared" si="1"/>
        <v>800</v>
      </c>
      <c r="C10" s="10">
        <v>450</v>
      </c>
      <c r="D10" s="3">
        <f t="shared" si="0"/>
        <v>430</v>
      </c>
      <c r="E10" s="3"/>
    </row>
    <row r="11" spans="1:5" ht="12.75">
      <c r="A11" s="1">
        <v>10</v>
      </c>
      <c r="B11" s="3">
        <f t="shared" si="1"/>
        <v>1800</v>
      </c>
      <c r="C11" s="10">
        <v>1100</v>
      </c>
      <c r="D11" s="3">
        <f t="shared" si="0"/>
        <v>1080</v>
      </c>
      <c r="E11" s="3"/>
    </row>
    <row r="12" ht="12.75">
      <c r="C12" s="5"/>
    </row>
    <row r="13" spans="1:3" ht="12.75">
      <c r="A13" s="4" t="s">
        <v>3</v>
      </c>
      <c r="B13" s="3">
        <v>1800</v>
      </c>
      <c r="C13" s="11">
        <v>20</v>
      </c>
    </row>
    <row r="20" ht="13.5" customHeight="1"/>
    <row r="30" spans="5:6" ht="12.75">
      <c r="E30" t="s">
        <v>10</v>
      </c>
      <c r="F30" s="13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workbookViewId="0" topLeftCell="A1">
      <selection activeCell="F30" sqref="F30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0.140625" style="0" customWidth="1"/>
    <col min="4" max="4" width="10.28125" style="0" customWidth="1"/>
  </cols>
  <sheetData>
    <row r="1" spans="2:10" ht="26.25" customHeight="1">
      <c r="B1" s="7" t="s">
        <v>6</v>
      </c>
      <c r="C1" s="9" t="s">
        <v>27</v>
      </c>
      <c r="E1" s="6"/>
      <c r="F1" s="7" t="s">
        <v>7</v>
      </c>
      <c r="G1" s="9" t="s">
        <v>8</v>
      </c>
      <c r="J1" s="8" t="s">
        <v>5</v>
      </c>
    </row>
    <row r="3" spans="1:8" ht="12.75">
      <c r="A3" s="4" t="s">
        <v>0</v>
      </c>
      <c r="B3" s="4" t="s">
        <v>1</v>
      </c>
      <c r="C3" s="4" t="s">
        <v>4</v>
      </c>
      <c r="D3" s="4" t="s">
        <v>2</v>
      </c>
      <c r="E3" s="2"/>
      <c r="F3" s="2"/>
      <c r="G3" s="2"/>
      <c r="H3" s="2"/>
    </row>
    <row r="4" spans="1:5" ht="12.75">
      <c r="A4">
        <v>120</v>
      </c>
      <c r="B4" s="3">
        <f>100/A4^2*$B$13</f>
        <v>12.5</v>
      </c>
      <c r="C4" s="10">
        <v>80</v>
      </c>
      <c r="D4" s="3">
        <f>+(C4-$C$13)/3300*1000</f>
        <v>6.0606060606060606</v>
      </c>
      <c r="E4" s="3"/>
    </row>
    <row r="5" spans="1:5" ht="12.75">
      <c r="A5" s="1">
        <v>80</v>
      </c>
      <c r="B5" s="3">
        <f aca="true" t="shared" si="0" ref="B5:B11">100/A5^2*$B$13</f>
        <v>28.125</v>
      </c>
      <c r="C5" s="10">
        <v>140</v>
      </c>
      <c r="D5" s="3">
        <f aca="true" t="shared" si="1" ref="D5:D11">+(C5-$C$13)/3300*1000</f>
        <v>24.242424242424242</v>
      </c>
      <c r="E5" s="3"/>
    </row>
    <row r="6" spans="1:5" ht="12.75">
      <c r="A6">
        <v>60</v>
      </c>
      <c r="B6" s="3">
        <f t="shared" si="0"/>
        <v>50</v>
      </c>
      <c r="C6" s="10">
        <v>240</v>
      </c>
      <c r="D6" s="3">
        <f t="shared" si="1"/>
        <v>54.54545454545454</v>
      </c>
      <c r="E6" s="3"/>
    </row>
    <row r="7" spans="1:5" ht="12.75">
      <c r="A7" s="1">
        <v>40</v>
      </c>
      <c r="B7" s="3">
        <f t="shared" si="0"/>
        <v>112.5</v>
      </c>
      <c r="C7" s="10">
        <v>400</v>
      </c>
      <c r="D7" s="3">
        <f t="shared" si="1"/>
        <v>103.03030303030303</v>
      </c>
      <c r="E7" s="3"/>
    </row>
    <row r="8" spans="1:5" ht="12.75">
      <c r="A8">
        <v>30</v>
      </c>
      <c r="B8" s="3">
        <f t="shared" si="0"/>
        <v>200</v>
      </c>
      <c r="C8" s="10">
        <v>800</v>
      </c>
      <c r="D8" s="3">
        <f t="shared" si="1"/>
        <v>224.24242424242425</v>
      </c>
      <c r="E8" s="3"/>
    </row>
    <row r="9" spans="1:5" ht="12.75">
      <c r="A9" s="1">
        <v>20</v>
      </c>
      <c r="B9" s="3">
        <f t="shared" si="0"/>
        <v>450</v>
      </c>
      <c r="C9" s="10">
        <v>1700</v>
      </c>
      <c r="D9" s="3">
        <f t="shared" si="1"/>
        <v>496.96969696969694</v>
      </c>
      <c r="E9" s="3"/>
    </row>
    <row r="10" spans="1:5" ht="12.75">
      <c r="A10">
        <v>15</v>
      </c>
      <c r="B10" s="3">
        <f t="shared" si="0"/>
        <v>800</v>
      </c>
      <c r="C10" s="10">
        <v>3000</v>
      </c>
      <c r="D10" s="3">
        <f t="shared" si="1"/>
        <v>890.9090909090909</v>
      </c>
      <c r="E10" s="3"/>
    </row>
    <row r="11" spans="1:5" ht="12.75">
      <c r="A11" s="1">
        <v>10</v>
      </c>
      <c r="B11" s="3">
        <f t="shared" si="0"/>
        <v>1800</v>
      </c>
      <c r="C11" s="10">
        <v>6500</v>
      </c>
      <c r="D11" s="3">
        <f t="shared" si="1"/>
        <v>1951.5151515151515</v>
      </c>
      <c r="E11" s="3"/>
    </row>
    <row r="12" ht="12.75">
      <c r="C12" s="5"/>
    </row>
    <row r="13" spans="1:3" ht="12.75">
      <c r="A13" s="4" t="s">
        <v>3</v>
      </c>
      <c r="B13" s="3">
        <v>1800</v>
      </c>
      <c r="C13" s="11">
        <v>60</v>
      </c>
    </row>
    <row r="20" ht="13.5" customHeight="1"/>
    <row r="30" spans="5:6" ht="12.75">
      <c r="E30" t="s">
        <v>10</v>
      </c>
      <c r="F30" s="13" t="s">
        <v>28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workbookViewId="0" topLeftCell="A1">
      <selection activeCell="F30" sqref="F30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0.140625" style="0" customWidth="1"/>
    <col min="4" max="4" width="10.28125" style="0" customWidth="1"/>
  </cols>
  <sheetData>
    <row r="1" spans="2:10" ht="26.25" customHeight="1">
      <c r="B1" s="7" t="s">
        <v>6</v>
      </c>
      <c r="C1" s="9" t="s">
        <v>29</v>
      </c>
      <c r="E1" s="6"/>
      <c r="F1" s="7" t="s">
        <v>7</v>
      </c>
      <c r="G1" s="9" t="s">
        <v>8</v>
      </c>
      <c r="J1" s="8" t="s">
        <v>5</v>
      </c>
    </row>
    <row r="3" spans="1:8" ht="12.75">
      <c r="A3" s="4" t="s">
        <v>0</v>
      </c>
      <c r="B3" s="4" t="s">
        <v>1</v>
      </c>
      <c r="C3" s="4" t="s">
        <v>4</v>
      </c>
      <c r="D3" s="4" t="s">
        <v>2</v>
      </c>
      <c r="E3" s="2"/>
      <c r="F3" s="2"/>
      <c r="G3" s="2"/>
      <c r="H3" s="2"/>
    </row>
    <row r="4" spans="1:5" ht="12.75">
      <c r="A4">
        <v>120</v>
      </c>
      <c r="B4" s="3">
        <f>100/A4^2*$B$13</f>
        <v>12.5</v>
      </c>
      <c r="C4" s="10">
        <v>20</v>
      </c>
      <c r="D4" s="3">
        <f aca="true" t="shared" si="0" ref="D4:D11">+C4-$C$13</f>
        <v>0</v>
      </c>
      <c r="E4" s="3"/>
    </row>
    <row r="5" spans="1:5" ht="12.75">
      <c r="A5" s="1">
        <v>80</v>
      </c>
      <c r="B5" s="3">
        <f aca="true" t="shared" si="1" ref="B5:B11">100/A5^2*$B$13</f>
        <v>28.125</v>
      </c>
      <c r="C5" s="10">
        <v>24</v>
      </c>
      <c r="D5" s="3">
        <f t="shared" si="0"/>
        <v>4</v>
      </c>
      <c r="E5" s="3"/>
    </row>
    <row r="6" spans="1:5" ht="12.75">
      <c r="A6">
        <v>60</v>
      </c>
      <c r="B6" s="3">
        <f t="shared" si="1"/>
        <v>50</v>
      </c>
      <c r="C6" s="10">
        <v>44</v>
      </c>
      <c r="D6" s="3">
        <f t="shared" si="0"/>
        <v>24</v>
      </c>
      <c r="E6" s="3"/>
    </row>
    <row r="7" spans="1:5" ht="12.75">
      <c r="A7" s="1">
        <v>40</v>
      </c>
      <c r="B7" s="3">
        <f t="shared" si="1"/>
        <v>112.5</v>
      </c>
      <c r="C7" s="10">
        <v>65</v>
      </c>
      <c r="D7" s="3">
        <f t="shared" si="0"/>
        <v>45</v>
      </c>
      <c r="E7" s="3"/>
    </row>
    <row r="8" spans="1:5" ht="12.75">
      <c r="A8">
        <v>30</v>
      </c>
      <c r="B8" s="3">
        <f t="shared" si="1"/>
        <v>200</v>
      </c>
      <c r="C8" s="10">
        <v>126</v>
      </c>
      <c r="D8" s="3">
        <f t="shared" si="0"/>
        <v>106</v>
      </c>
      <c r="E8" s="3"/>
    </row>
    <row r="9" spans="1:5" ht="12.75">
      <c r="A9" s="1">
        <v>20</v>
      </c>
      <c r="B9" s="3">
        <f t="shared" si="1"/>
        <v>450</v>
      </c>
      <c r="C9" s="10">
        <v>272</v>
      </c>
      <c r="D9" s="3">
        <f t="shared" si="0"/>
        <v>252</v>
      </c>
      <c r="E9" s="3"/>
    </row>
    <row r="10" spans="1:5" ht="12.75">
      <c r="A10">
        <v>15</v>
      </c>
      <c r="B10" s="3">
        <f t="shared" si="1"/>
        <v>800</v>
      </c>
      <c r="C10" s="10">
        <v>462</v>
      </c>
      <c r="D10" s="3">
        <f t="shared" si="0"/>
        <v>442</v>
      </c>
      <c r="E10" s="3"/>
    </row>
    <row r="11" spans="1:5" ht="12.75">
      <c r="A11" s="1">
        <v>10</v>
      </c>
      <c r="B11" s="3">
        <f t="shared" si="1"/>
        <v>1800</v>
      </c>
      <c r="C11" s="10">
        <v>850</v>
      </c>
      <c r="D11" s="3">
        <f t="shared" si="0"/>
        <v>830</v>
      </c>
      <c r="E11" s="3"/>
    </row>
    <row r="12" ht="12.75">
      <c r="C12" s="5"/>
    </row>
    <row r="13" spans="1:3" ht="12.75">
      <c r="A13" s="4" t="s">
        <v>3</v>
      </c>
      <c r="B13" s="3">
        <v>1800</v>
      </c>
      <c r="C13" s="11">
        <v>20</v>
      </c>
    </row>
    <row r="20" ht="13.5" customHeight="1"/>
    <row r="30" spans="5:6" ht="12.75">
      <c r="E30" t="s">
        <v>10</v>
      </c>
      <c r="F30" s="13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workbookViewId="0" topLeftCell="A1">
      <selection activeCell="B34" sqref="B34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0.140625" style="0" customWidth="1"/>
    <col min="4" max="4" width="10.28125" style="0" customWidth="1"/>
  </cols>
  <sheetData>
    <row r="1" spans="2:10" ht="26.25" customHeight="1">
      <c r="B1" s="7" t="s">
        <v>6</v>
      </c>
      <c r="C1" s="9" t="s">
        <v>9</v>
      </c>
      <c r="E1" s="6"/>
      <c r="F1" s="7" t="s">
        <v>7</v>
      </c>
      <c r="G1" s="9" t="s">
        <v>8</v>
      </c>
      <c r="J1" s="8" t="s">
        <v>5</v>
      </c>
    </row>
    <row r="3" spans="1:8" ht="12.75">
      <c r="A3" s="4" t="s">
        <v>0</v>
      </c>
      <c r="B3" s="4" t="s">
        <v>1</v>
      </c>
      <c r="C3" s="4" t="s">
        <v>4</v>
      </c>
      <c r="D3" s="4" t="s">
        <v>2</v>
      </c>
      <c r="E3" s="2"/>
      <c r="F3" s="2"/>
      <c r="G3" s="2"/>
      <c r="H3" s="2"/>
    </row>
    <row r="4" spans="1:5" ht="12.75">
      <c r="A4">
        <v>120</v>
      </c>
      <c r="B4" s="3">
        <f>100/A4^2*$B$13</f>
        <v>12.5</v>
      </c>
      <c r="C4" s="10">
        <v>24</v>
      </c>
      <c r="D4" s="3">
        <f aca="true" t="shared" si="0" ref="D4:D11">+C4-$C$13</f>
        <v>0</v>
      </c>
      <c r="E4" s="3"/>
    </row>
    <row r="5" spans="1:5" ht="12.75">
      <c r="A5" s="1">
        <v>80</v>
      </c>
      <c r="B5" s="3">
        <f aca="true" t="shared" si="1" ref="B5:B11">100/A5^2*$B$13</f>
        <v>28.125</v>
      </c>
      <c r="C5" s="10">
        <v>24</v>
      </c>
      <c r="D5" s="3">
        <f t="shared" si="0"/>
        <v>0</v>
      </c>
      <c r="E5" s="3"/>
    </row>
    <row r="6" spans="1:5" ht="12.75">
      <c r="A6">
        <v>60</v>
      </c>
      <c r="B6" s="3">
        <f t="shared" si="1"/>
        <v>50</v>
      </c>
      <c r="C6" s="10">
        <v>27</v>
      </c>
      <c r="D6" s="3">
        <f t="shared" si="0"/>
        <v>3</v>
      </c>
      <c r="E6" s="3"/>
    </row>
    <row r="7" spans="1:5" ht="12.75">
      <c r="A7" s="1">
        <v>40</v>
      </c>
      <c r="B7" s="3">
        <f t="shared" si="1"/>
        <v>112.5</v>
      </c>
      <c r="C7" s="10">
        <v>28</v>
      </c>
      <c r="D7" s="3">
        <f t="shared" si="0"/>
        <v>4</v>
      </c>
      <c r="E7" s="3"/>
    </row>
    <row r="8" spans="1:5" ht="12.75">
      <c r="A8">
        <v>30</v>
      </c>
      <c r="B8" s="3">
        <f t="shared" si="1"/>
        <v>200</v>
      </c>
      <c r="C8" s="10">
        <v>32</v>
      </c>
      <c r="D8" s="3">
        <f t="shared" si="0"/>
        <v>8</v>
      </c>
      <c r="E8" s="3"/>
    </row>
    <row r="9" spans="1:5" ht="12.75">
      <c r="A9" s="1">
        <v>20</v>
      </c>
      <c r="B9" s="3">
        <f t="shared" si="1"/>
        <v>450</v>
      </c>
      <c r="C9" s="10">
        <v>71</v>
      </c>
      <c r="D9" s="3">
        <f t="shared" si="0"/>
        <v>47</v>
      </c>
      <c r="E9" s="3"/>
    </row>
    <row r="10" spans="1:5" ht="12.75">
      <c r="A10">
        <v>15</v>
      </c>
      <c r="B10" s="3">
        <f t="shared" si="1"/>
        <v>800</v>
      </c>
      <c r="C10" s="10">
        <v>110</v>
      </c>
      <c r="D10" s="3">
        <f t="shared" si="0"/>
        <v>86</v>
      </c>
      <c r="E10" s="3"/>
    </row>
    <row r="11" spans="1:5" ht="12.75">
      <c r="A11" s="1">
        <v>10</v>
      </c>
      <c r="B11" s="3">
        <f t="shared" si="1"/>
        <v>1800</v>
      </c>
      <c r="C11" s="10">
        <v>190</v>
      </c>
      <c r="D11" s="3">
        <f t="shared" si="0"/>
        <v>166</v>
      </c>
      <c r="E11" s="3"/>
    </row>
    <row r="12" ht="12.75">
      <c r="C12" s="5"/>
    </row>
    <row r="13" spans="1:3" ht="12.75">
      <c r="A13" s="4" t="s">
        <v>3</v>
      </c>
      <c r="B13" s="3">
        <v>1800</v>
      </c>
      <c r="C13" s="11">
        <v>24</v>
      </c>
    </row>
    <row r="20" ht="13.5" customHeight="1"/>
    <row r="30" spans="5:6" ht="12.75">
      <c r="E30" t="s">
        <v>10</v>
      </c>
      <c r="F30" s="13" t="s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workbookViewId="0" topLeftCell="A1">
      <selection activeCell="M31" sqref="M31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0.140625" style="0" customWidth="1"/>
    <col min="4" max="4" width="10.28125" style="0" customWidth="1"/>
  </cols>
  <sheetData>
    <row r="1" spans="2:10" ht="26.25" customHeight="1">
      <c r="B1" s="7" t="s">
        <v>6</v>
      </c>
      <c r="C1" s="9" t="s">
        <v>14</v>
      </c>
      <c r="E1" s="6"/>
      <c r="F1" s="7" t="s">
        <v>7</v>
      </c>
      <c r="G1" s="9" t="s">
        <v>16</v>
      </c>
      <c r="J1" s="8" t="s">
        <v>5</v>
      </c>
    </row>
    <row r="3" spans="1:8" ht="12.75">
      <c r="A3" s="4" t="s">
        <v>0</v>
      </c>
      <c r="B3" s="4" t="s">
        <v>1</v>
      </c>
      <c r="C3" s="4" t="s">
        <v>4</v>
      </c>
      <c r="D3" s="4" t="s">
        <v>2</v>
      </c>
      <c r="E3" s="2"/>
      <c r="F3" s="2"/>
      <c r="G3" s="2"/>
      <c r="H3" s="2"/>
    </row>
    <row r="4" spans="1:5" ht="12.75">
      <c r="A4">
        <v>120</v>
      </c>
      <c r="B4" s="3">
        <f>100/A4^2*$B$13</f>
        <v>12.5</v>
      </c>
      <c r="C4" s="10">
        <v>60</v>
      </c>
      <c r="D4" s="3">
        <f>(+C4-$C$13)/3300*1000</f>
        <v>6.0606060606060606</v>
      </c>
      <c r="E4" s="3"/>
    </row>
    <row r="5" spans="1:5" ht="12.75">
      <c r="A5" s="1">
        <v>80</v>
      </c>
      <c r="B5" s="3">
        <f aca="true" t="shared" si="0" ref="B5:B11">100/A5^2*$B$13</f>
        <v>28.125</v>
      </c>
      <c r="C5" s="10">
        <v>110</v>
      </c>
      <c r="D5" s="3">
        <f aca="true" t="shared" si="1" ref="D5:D11">(+C5-$C$13)/3300*1000</f>
        <v>21.212121212121215</v>
      </c>
      <c r="E5" s="3"/>
    </row>
    <row r="6" spans="1:5" ht="12.75">
      <c r="A6">
        <v>60</v>
      </c>
      <c r="B6" s="3">
        <f t="shared" si="0"/>
        <v>50</v>
      </c>
      <c r="C6" s="10">
        <v>150</v>
      </c>
      <c r="D6" s="3">
        <f t="shared" si="1"/>
        <v>33.333333333333336</v>
      </c>
      <c r="E6" s="3"/>
    </row>
    <row r="7" spans="1:5" ht="12.75">
      <c r="A7" s="1">
        <v>40</v>
      </c>
      <c r="B7" s="3">
        <f t="shared" si="0"/>
        <v>112.5</v>
      </c>
      <c r="C7" s="10">
        <v>280</v>
      </c>
      <c r="D7" s="3">
        <f t="shared" si="1"/>
        <v>72.72727272727272</v>
      </c>
      <c r="E7" s="3"/>
    </row>
    <row r="8" spans="1:5" ht="12.75">
      <c r="A8">
        <v>30</v>
      </c>
      <c r="B8" s="3">
        <f t="shared" si="0"/>
        <v>200</v>
      </c>
      <c r="C8" s="10">
        <v>550</v>
      </c>
      <c r="D8" s="3">
        <f t="shared" si="1"/>
        <v>154.54545454545453</v>
      </c>
      <c r="E8" s="3"/>
    </row>
    <row r="9" spans="1:5" ht="12.75">
      <c r="A9" s="1">
        <v>20</v>
      </c>
      <c r="B9" s="3">
        <f t="shared" si="0"/>
        <v>450</v>
      </c>
      <c r="C9" s="10">
        <v>1300</v>
      </c>
      <c r="D9" s="3">
        <f t="shared" si="1"/>
        <v>381.8181818181818</v>
      </c>
      <c r="E9" s="3"/>
    </row>
    <row r="10" spans="1:5" ht="12.75">
      <c r="A10">
        <v>15</v>
      </c>
      <c r="B10" s="3">
        <f t="shared" si="0"/>
        <v>800</v>
      </c>
      <c r="C10" s="10">
        <v>2400</v>
      </c>
      <c r="D10" s="3">
        <f t="shared" si="1"/>
        <v>715.1515151515152</v>
      </c>
      <c r="E10" s="3"/>
    </row>
    <row r="11" spans="1:5" ht="12.75">
      <c r="A11" s="1">
        <v>10</v>
      </c>
      <c r="B11" s="3">
        <f t="shared" si="0"/>
        <v>1800</v>
      </c>
      <c r="C11" s="10">
        <v>4800</v>
      </c>
      <c r="D11" s="3">
        <f t="shared" si="1"/>
        <v>1442.4242424242425</v>
      </c>
      <c r="E11" s="3"/>
    </row>
    <row r="12" ht="12.75">
      <c r="C12" s="5"/>
    </row>
    <row r="13" spans="1:3" ht="12.75">
      <c r="A13" s="4" t="s">
        <v>3</v>
      </c>
      <c r="B13" s="3">
        <v>1800</v>
      </c>
      <c r="C13" s="11">
        <v>40</v>
      </c>
    </row>
    <row r="20" ht="13.5" customHeight="1"/>
    <row r="30" spans="5:6" ht="12.75">
      <c r="E30" t="s">
        <v>10</v>
      </c>
      <c r="F30" s="13" t="s">
        <v>24</v>
      </c>
    </row>
    <row r="31" ht="12.75">
      <c r="F31" s="13" t="s">
        <v>23</v>
      </c>
    </row>
    <row r="32" spans="2:6" ht="12.75">
      <c r="B32" s="12"/>
      <c r="C32" s="12"/>
      <c r="D32" s="12"/>
      <c r="E32" s="12"/>
      <c r="F32" s="13" t="s">
        <v>15</v>
      </c>
    </row>
    <row r="33" spans="2:5" ht="12.75">
      <c r="B33" s="12"/>
      <c r="C33" s="12"/>
      <c r="D33" s="12"/>
      <c r="E33" s="1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workbookViewId="0" topLeftCell="A1">
      <selection activeCell="F31" sqref="F31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0.140625" style="0" customWidth="1"/>
    <col min="4" max="4" width="10.28125" style="0" customWidth="1"/>
  </cols>
  <sheetData>
    <row r="1" spans="2:10" ht="26.25" customHeight="1">
      <c r="B1" s="7" t="s">
        <v>6</v>
      </c>
      <c r="C1" s="9" t="s">
        <v>14</v>
      </c>
      <c r="E1" s="6"/>
      <c r="F1" s="7" t="s">
        <v>7</v>
      </c>
      <c r="G1" s="9" t="s">
        <v>16</v>
      </c>
      <c r="J1" s="8" t="s">
        <v>5</v>
      </c>
    </row>
    <row r="3" spans="1:8" ht="12.75">
      <c r="A3" s="4" t="s">
        <v>0</v>
      </c>
      <c r="B3" s="4" t="s">
        <v>1</v>
      </c>
      <c r="C3" s="4" t="s">
        <v>4</v>
      </c>
      <c r="D3" s="4" t="s">
        <v>2</v>
      </c>
      <c r="E3" s="2"/>
      <c r="F3" s="2"/>
      <c r="G3" s="2"/>
      <c r="H3" s="2"/>
    </row>
    <row r="4" spans="1:5" ht="12.75">
      <c r="A4">
        <v>120</v>
      </c>
      <c r="B4" s="3">
        <f>100/A4^2*$B$13</f>
        <v>12.5</v>
      </c>
      <c r="C4" s="10">
        <v>60</v>
      </c>
      <c r="D4" s="3">
        <f>(+C4-$C$13)/2500*1000</f>
        <v>4</v>
      </c>
      <c r="E4" s="3"/>
    </row>
    <row r="5" spans="1:5" ht="12.75">
      <c r="A5" s="1">
        <v>80</v>
      </c>
      <c r="B5" s="3">
        <f aca="true" t="shared" si="0" ref="B5:B11">100/A5^2*$B$13</f>
        <v>28.125</v>
      </c>
      <c r="C5" s="10">
        <v>80</v>
      </c>
      <c r="D5" s="3">
        <f aca="true" t="shared" si="1" ref="D5:D11">(+C5-$C$13)/2500*1000</f>
        <v>12</v>
      </c>
      <c r="E5" s="3"/>
    </row>
    <row r="6" spans="1:5" ht="12.75">
      <c r="A6">
        <v>60</v>
      </c>
      <c r="B6" s="3">
        <f t="shared" si="0"/>
        <v>50</v>
      </c>
      <c r="C6" s="10">
        <v>120</v>
      </c>
      <c r="D6" s="3">
        <f t="shared" si="1"/>
        <v>28</v>
      </c>
      <c r="E6" s="3"/>
    </row>
    <row r="7" spans="1:5" ht="12.75">
      <c r="A7" s="1">
        <v>40</v>
      </c>
      <c r="B7" s="3">
        <f t="shared" si="0"/>
        <v>112.5</v>
      </c>
      <c r="C7" s="10">
        <v>230</v>
      </c>
      <c r="D7" s="3">
        <f t="shared" si="1"/>
        <v>72</v>
      </c>
      <c r="E7" s="3"/>
    </row>
    <row r="8" spans="1:5" ht="12.75">
      <c r="A8">
        <v>30</v>
      </c>
      <c r="B8" s="3">
        <f t="shared" si="0"/>
        <v>200</v>
      </c>
      <c r="C8" s="10">
        <v>400</v>
      </c>
      <c r="D8" s="3">
        <f t="shared" si="1"/>
        <v>140</v>
      </c>
      <c r="E8" s="3"/>
    </row>
    <row r="9" spans="1:5" ht="12.75">
      <c r="A9" s="1">
        <v>20</v>
      </c>
      <c r="B9" s="3">
        <f t="shared" si="0"/>
        <v>450</v>
      </c>
      <c r="C9" s="10">
        <v>800</v>
      </c>
      <c r="D9" s="3">
        <f t="shared" si="1"/>
        <v>300</v>
      </c>
      <c r="E9" s="3"/>
    </row>
    <row r="10" spans="1:5" ht="12.75">
      <c r="A10">
        <v>15</v>
      </c>
      <c r="B10" s="3">
        <f t="shared" si="0"/>
        <v>800</v>
      </c>
      <c r="C10" s="10">
        <v>1600</v>
      </c>
      <c r="D10" s="3">
        <f t="shared" si="1"/>
        <v>620</v>
      </c>
      <c r="E10" s="3"/>
    </row>
    <row r="11" spans="1:5" ht="12.75">
      <c r="A11" s="1">
        <v>10</v>
      </c>
      <c r="B11" s="3">
        <f t="shared" si="0"/>
        <v>1800</v>
      </c>
      <c r="C11" s="10">
        <v>3000</v>
      </c>
      <c r="D11" s="3">
        <f t="shared" si="1"/>
        <v>1180</v>
      </c>
      <c r="E11" s="3"/>
    </row>
    <row r="12" ht="12.75">
      <c r="C12" s="5"/>
    </row>
    <row r="13" spans="1:3" ht="12.75">
      <c r="A13" s="4" t="s">
        <v>3</v>
      </c>
      <c r="B13" s="3">
        <v>1800</v>
      </c>
      <c r="C13" s="11">
        <v>50</v>
      </c>
    </row>
    <row r="20" ht="13.5" customHeight="1"/>
    <row r="30" spans="5:6" ht="12.75">
      <c r="E30" t="s">
        <v>10</v>
      </c>
      <c r="F30" s="13" t="s">
        <v>24</v>
      </c>
    </row>
    <row r="31" ht="12.75">
      <c r="F31" s="13" t="s">
        <v>26</v>
      </c>
    </row>
    <row r="32" spans="2:6" ht="12.75">
      <c r="B32" s="12"/>
      <c r="C32" s="12"/>
      <c r="D32" s="12"/>
      <c r="E32" s="12"/>
      <c r="F32" s="13" t="s">
        <v>15</v>
      </c>
    </row>
    <row r="33" spans="2:5" ht="12.75">
      <c r="B33" s="12"/>
      <c r="C33" s="12"/>
      <c r="D33" s="12"/>
      <c r="E33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2007-06-09T15:11:53Z</dcterms:created>
  <dcterms:modified xsi:type="dcterms:W3CDTF">2007-08-04T09:51:52Z</dcterms:modified>
  <cp:category/>
  <cp:version/>
  <cp:contentType/>
  <cp:contentStatus/>
</cp:coreProperties>
</file>